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20" windowHeight="8595"/>
  </bookViews>
  <sheets>
    <sheet name="Лист1" sheetId="1" r:id="rId1"/>
    <sheet name="Лист2" sheetId="2" r:id="rId2"/>
    <sheet name="Лист3" sheetId="3" r:id="rId3"/>
  </sheets>
  <definedNames>
    <definedName name="OLE_LINK25" localSheetId="0">Лист1!$B$25</definedName>
  </definedNames>
  <calcPr calcId="145621"/>
</workbook>
</file>

<file path=xl/calcChain.xml><?xml version="1.0" encoding="utf-8"?>
<calcChain xmlns="http://schemas.openxmlformats.org/spreadsheetml/2006/main">
  <c r="C20" i="1" l="1"/>
  <c r="D19" i="1"/>
  <c r="C34" i="1"/>
  <c r="D42" i="1"/>
  <c r="D13" i="1" l="1"/>
  <c r="C26" i="1"/>
  <c r="D39" i="1" s="1"/>
  <c r="C39" i="1" s="1"/>
  <c r="D25" i="1"/>
  <c r="D22" i="1"/>
  <c r="D16" i="1"/>
  <c r="D15" i="1"/>
  <c r="D8" i="1"/>
  <c r="D24" i="1"/>
  <c r="D26" i="1" l="1"/>
  <c r="D14" i="1"/>
  <c r="D17" i="1"/>
  <c r="D38" i="1" l="1"/>
  <c r="D9" i="1"/>
  <c r="C38" i="1" l="1"/>
  <c r="C40" i="1" s="1"/>
  <c r="D40" i="1"/>
  <c r="C27" i="1"/>
  <c r="D20" i="1"/>
  <c r="D27" i="1" s="1"/>
</calcChain>
</file>

<file path=xl/sharedStrings.xml><?xml version="1.0" encoding="utf-8"?>
<sst xmlns="http://schemas.openxmlformats.org/spreadsheetml/2006/main" count="46" uniqueCount="46">
  <si>
    <t>в год</t>
  </si>
  <si>
    <t>Членские взносы</t>
  </si>
  <si>
    <t xml:space="preserve">Расходы </t>
  </si>
  <si>
    <t>Ссодержание Ассоциации "РАЗДОЛЬЕ"</t>
  </si>
  <si>
    <t>Налог на земли общего пользования</t>
  </si>
  <si>
    <t>Приходы</t>
  </si>
  <si>
    <t>со всех</t>
  </si>
  <si>
    <t>участков</t>
  </si>
  <si>
    <t>Итого по членским взносам</t>
  </si>
  <si>
    <t>Итого по целевым взносам</t>
  </si>
  <si>
    <t>Итого приходы</t>
  </si>
  <si>
    <t xml:space="preserve">Итого расходы </t>
  </si>
  <si>
    <t>Приходно-расходная смета СНТ "Удача" 2019</t>
  </si>
  <si>
    <t>Расходы по членским взносам</t>
  </si>
  <si>
    <t>Расходы по целевым взносам</t>
  </si>
  <si>
    <t>Целевой взнос на благоустройство территории</t>
  </si>
  <si>
    <t>*Для тех, кто еще не сдавал</t>
  </si>
  <si>
    <t>Оплата по Договорам услуг (ведение финансово-хозяйственной</t>
  </si>
  <si>
    <t>деятельности, фонд оплаты труда работникам, охрана  массива</t>
  </si>
  <si>
    <t xml:space="preserve">Возврат  займа физическому лицу: </t>
  </si>
  <si>
    <t>предыдущих лет</t>
  </si>
  <si>
    <t>Оплата по договору аренды Юридического адреса</t>
  </si>
  <si>
    <t>Ремонт внутренних дорог на массиве</t>
  </si>
  <si>
    <t xml:space="preserve">Ремонт и установка ворот: выход на СНТ «Метросад», </t>
  </si>
  <si>
    <t>ворота к пожарной дороге</t>
  </si>
  <si>
    <t>Проект и монтаж  видео наблюдения</t>
  </si>
  <si>
    <t>Оплата услуг услуг  ПАО «СДМ-БАНКА»</t>
  </si>
  <si>
    <t>Итого</t>
  </si>
  <si>
    <t xml:space="preserve">285000 из долгов </t>
  </si>
  <si>
    <t xml:space="preserve">Представительские расходы  СНТ "Удача" </t>
  </si>
  <si>
    <t>По членским взносам</t>
  </si>
  <si>
    <t>По целевым взносам</t>
  </si>
  <si>
    <t>По целевым взносам на электричество</t>
  </si>
  <si>
    <t xml:space="preserve">расход на ремонт асфальтной крошкой дороги №1 </t>
  </si>
  <si>
    <t>(между СНТ "Удача" и "Колос")</t>
  </si>
  <si>
    <t>Остаток на 1.01.2019</t>
  </si>
  <si>
    <t>Целевой взнос на строительство внутренней ЛЭП*</t>
  </si>
  <si>
    <t>участок</t>
  </si>
  <si>
    <t xml:space="preserve">на 1 </t>
  </si>
  <si>
    <t>ведение делопроизводства</t>
  </si>
  <si>
    <t>Затраты на канцелярские расходы и</t>
  </si>
  <si>
    <t>участка</t>
  </si>
  <si>
    <t xml:space="preserve">с 1 </t>
  </si>
  <si>
    <t xml:space="preserve">Вывоз ТБО (4 контейнера 2600 р.) </t>
  </si>
  <si>
    <t>дворник 5 месяцев по 4000р. в т.ч. покос участков ЗОП)</t>
  </si>
  <si>
    <t>примеч.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</si>
</sst>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/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/>
    <xf numFmtId="0" fontId="1" fillId="0" borderId="0" xfId="0" applyFont="1" applyBorder="1"/>
    <xf numFmtId="2" fontId="0" fillId="0" borderId="0" xfId="0" applyNumberFormat="1"/>
    <xf numFmtId="2" fontId="0" fillId="0" borderId="0" xfId="0" applyNumberFormat="1" applyBorder="1"/>
    <xf numFmtId="0" fontId="3" fillId="0" borderId="0" xfId="0" applyFont="1"/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4" xfId="0" applyFont="1" applyBorder="1"/>
    <xf numFmtId="1" fontId="2" fillId="0" borderId="1" xfId="0" applyNumberFormat="1" applyFont="1" applyBorder="1"/>
    <xf numFmtId="1" fontId="2" fillId="0" borderId="9" xfId="0" applyNumberFormat="1" applyFont="1" applyBorder="1"/>
    <xf numFmtId="0" fontId="2" fillId="0" borderId="5" xfId="0" applyFont="1" applyBorder="1"/>
    <xf numFmtId="1" fontId="2" fillId="0" borderId="2" xfId="0" applyNumberFormat="1" applyFont="1" applyBorder="1"/>
    <xf numFmtId="0" fontId="3" fillId="2" borderId="3" xfId="0" applyFont="1" applyFill="1" applyBorder="1"/>
    <xf numFmtId="1" fontId="3" fillId="2" borderId="3" xfId="0" applyNumberFormat="1" applyFont="1" applyFill="1" applyBorder="1"/>
    <xf numFmtId="1" fontId="3" fillId="2" borderId="2" xfId="0" applyNumberFormat="1" applyFont="1" applyFill="1" applyBorder="1"/>
    <xf numFmtId="0" fontId="3" fillId="0" borderId="1" xfId="0" applyFont="1" applyBorder="1" applyAlignment="1">
      <alignment horizontal="center"/>
    </xf>
    <xf numFmtId="1" fontId="2" fillId="0" borderId="4" xfId="0" applyNumberFormat="1" applyFont="1" applyBorder="1"/>
    <xf numFmtId="1" fontId="2" fillId="0" borderId="5" xfId="0" applyNumberFormat="1" applyFont="1" applyBorder="1"/>
    <xf numFmtId="0" fontId="3" fillId="2" borderId="2" xfId="0" applyFont="1" applyFill="1" applyBorder="1"/>
    <xf numFmtId="0" fontId="3" fillId="0" borderId="0" xfId="0" applyFont="1" applyFill="1" applyBorder="1"/>
    <xf numFmtId="1" fontId="3" fillId="0" borderId="0" xfId="0" applyNumberFormat="1" applyFont="1" applyBorder="1"/>
    <xf numFmtId="1" fontId="2" fillId="0" borderId="0" xfId="0" applyNumberFormat="1" applyFont="1" applyBorder="1"/>
    <xf numFmtId="2" fontId="2" fillId="0" borderId="3" xfId="0" applyNumberFormat="1" applyFont="1" applyBorder="1"/>
    <xf numFmtId="2" fontId="2" fillId="0" borderId="1" xfId="0" applyNumberFormat="1" applyFont="1" applyBorder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3" fillId="2" borderId="2" xfId="0" applyFont="1" applyFill="1" applyBorder="1" applyAlignment="1">
      <alignment horizontal="center"/>
    </xf>
    <xf numFmtId="0" fontId="2" fillId="3" borderId="5" xfId="0" applyFont="1" applyFill="1" applyBorder="1"/>
    <xf numFmtId="1" fontId="2" fillId="0" borderId="2" xfId="0" applyNumberFormat="1" applyFont="1" applyFill="1" applyBorder="1"/>
    <xf numFmtId="1" fontId="2" fillId="0" borderId="3" xfId="0" applyNumberFormat="1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2" fontId="3" fillId="2" borderId="3" xfId="0" applyNumberFormat="1" applyFont="1" applyFill="1" applyBorder="1"/>
    <xf numFmtId="2" fontId="2" fillId="0" borderId="9" xfId="0" applyNumberFormat="1" applyFont="1" applyBorder="1"/>
    <xf numFmtId="2" fontId="2" fillId="0" borderId="2" xfId="0" applyNumberFormat="1" applyFont="1" applyBorder="1"/>
    <xf numFmtId="2" fontId="3" fillId="2" borderId="2" xfId="0" applyNumberFormat="1" applyFont="1" applyFill="1" applyBorder="1"/>
    <xf numFmtId="0" fontId="2" fillId="0" borderId="11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9" xfId="0" applyFont="1" applyBorder="1"/>
    <xf numFmtId="0" fontId="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6"/>
  <sheetViews>
    <sheetView tabSelected="1" workbookViewId="0">
      <selection activeCell="G5" sqref="G5"/>
    </sheetView>
  </sheetViews>
  <sheetFormatPr defaultRowHeight="15" x14ac:dyDescent="0.25"/>
  <cols>
    <col min="1" max="1" width="1" customWidth="1"/>
    <col min="2" max="2" width="59.28515625" customWidth="1"/>
    <col min="3" max="3" width="10.85546875" customWidth="1"/>
    <col min="4" max="4" width="10.28515625" customWidth="1"/>
    <col min="5" max="5" width="16.140625" customWidth="1"/>
    <col min="6" max="6" width="13.85546875" customWidth="1"/>
    <col min="7" max="7" width="19.140625" customWidth="1"/>
    <col min="12" max="12" width="9.5703125" bestFit="1" customWidth="1"/>
    <col min="13" max="13" width="9.28515625" bestFit="1" customWidth="1"/>
    <col min="14" max="14" width="9.5703125" bestFit="1" customWidth="1"/>
  </cols>
  <sheetData>
    <row r="1" spans="2:7" ht="15.75" x14ac:dyDescent="0.25">
      <c r="B1" s="10" t="s">
        <v>12</v>
      </c>
      <c r="C1" s="11"/>
      <c r="D1" s="11"/>
      <c r="E1" s="11"/>
      <c r="F1" s="11"/>
      <c r="G1" s="11"/>
    </row>
    <row r="2" spans="2:7" ht="15.75" x14ac:dyDescent="0.25">
      <c r="B2" s="11"/>
      <c r="C2" s="11"/>
      <c r="D2" s="11"/>
      <c r="E2" s="11"/>
      <c r="F2" s="11"/>
      <c r="G2" s="11"/>
    </row>
    <row r="3" spans="2:7" ht="15.75" x14ac:dyDescent="0.25">
      <c r="B3" s="12" t="s">
        <v>2</v>
      </c>
      <c r="C3" s="12" t="s">
        <v>0</v>
      </c>
      <c r="D3" s="12" t="s">
        <v>38</v>
      </c>
      <c r="E3" s="39" t="s">
        <v>45</v>
      </c>
    </row>
    <row r="4" spans="2:7" ht="15.75" x14ac:dyDescent="0.25">
      <c r="B4" s="13"/>
      <c r="C4" s="14"/>
      <c r="D4" s="15" t="s">
        <v>37</v>
      </c>
      <c r="E4" s="16"/>
    </row>
    <row r="5" spans="2:7" ht="15.75" x14ac:dyDescent="0.25">
      <c r="B5" s="17" t="s">
        <v>13</v>
      </c>
      <c r="C5" s="18"/>
      <c r="D5" s="19"/>
      <c r="E5" s="20"/>
    </row>
    <row r="6" spans="2:7" ht="15.75" x14ac:dyDescent="0.25">
      <c r="B6" s="54" t="s">
        <v>17</v>
      </c>
      <c r="C6" s="22"/>
      <c r="D6" s="37"/>
      <c r="E6" s="2"/>
    </row>
    <row r="7" spans="2:7" ht="15.75" x14ac:dyDescent="0.25">
      <c r="B7" s="55" t="s">
        <v>18</v>
      </c>
      <c r="C7" s="23"/>
      <c r="D7" s="50"/>
      <c r="E7" s="19"/>
    </row>
    <row r="8" spans="2:7" ht="15.75" x14ac:dyDescent="0.25">
      <c r="B8" s="56" t="s">
        <v>44</v>
      </c>
      <c r="C8" s="25">
        <v>380000</v>
      </c>
      <c r="D8" s="51">
        <f>C8/204</f>
        <v>1862.7450980392157</v>
      </c>
      <c r="E8" s="20"/>
    </row>
    <row r="9" spans="2:7" ht="15.75" x14ac:dyDescent="0.25">
      <c r="B9" s="19" t="s">
        <v>3</v>
      </c>
      <c r="C9" s="23">
        <v>13684</v>
      </c>
      <c r="D9" s="50">
        <f t="shared" ref="D9:D19" si="0">C9/204</f>
        <v>67.078431372549019</v>
      </c>
      <c r="E9" s="19"/>
    </row>
    <row r="10" spans="2:7" ht="15.75" x14ac:dyDescent="0.25">
      <c r="B10" s="21" t="s">
        <v>19</v>
      </c>
      <c r="C10" s="22"/>
      <c r="D10" s="37"/>
      <c r="E10" s="57" t="s">
        <v>28</v>
      </c>
    </row>
    <row r="11" spans="2:7" ht="15.75" x14ac:dyDescent="0.25">
      <c r="B11" s="18" t="s">
        <v>33</v>
      </c>
      <c r="C11" s="23"/>
      <c r="D11" s="50"/>
      <c r="E11" s="58" t="s">
        <v>20</v>
      </c>
    </row>
    <row r="12" spans="2:7" ht="15.75" x14ac:dyDescent="0.25">
      <c r="B12" s="24" t="s">
        <v>34</v>
      </c>
      <c r="C12" s="25"/>
      <c r="D12" s="51"/>
      <c r="E12" s="59"/>
    </row>
    <row r="13" spans="2:7" ht="15.75" x14ac:dyDescent="0.25">
      <c r="B13" s="24" t="s">
        <v>21</v>
      </c>
      <c r="C13" s="25">
        <v>25000</v>
      </c>
      <c r="D13" s="51">
        <f t="shared" si="0"/>
        <v>122.54901960784314</v>
      </c>
      <c r="E13" s="19"/>
    </row>
    <row r="14" spans="2:7" ht="15.75" x14ac:dyDescent="0.25">
      <c r="B14" s="20" t="s">
        <v>4</v>
      </c>
      <c r="C14" s="25">
        <v>50000</v>
      </c>
      <c r="D14" s="51">
        <f t="shared" si="0"/>
        <v>245.09803921568627</v>
      </c>
      <c r="E14" s="19"/>
    </row>
    <row r="15" spans="2:7" ht="15.75" x14ac:dyDescent="0.25">
      <c r="B15" s="20" t="s">
        <v>29</v>
      </c>
      <c r="C15" s="25">
        <v>6000</v>
      </c>
      <c r="D15" s="51">
        <f t="shared" si="0"/>
        <v>29.411764705882351</v>
      </c>
      <c r="E15" s="19"/>
    </row>
    <row r="16" spans="2:7" ht="15.75" x14ac:dyDescent="0.25">
      <c r="B16" s="20" t="s">
        <v>26</v>
      </c>
      <c r="C16" s="25">
        <v>6000</v>
      </c>
      <c r="D16" s="51">
        <f t="shared" si="0"/>
        <v>29.411764705882351</v>
      </c>
      <c r="E16" s="19"/>
    </row>
    <row r="17" spans="2:7" ht="15.75" x14ac:dyDescent="0.25">
      <c r="B17" s="2" t="s">
        <v>43</v>
      </c>
      <c r="C17" s="22">
        <v>98800</v>
      </c>
      <c r="D17" s="50">
        <f t="shared" si="0"/>
        <v>484.31372549019608</v>
      </c>
      <c r="E17" s="19"/>
    </row>
    <row r="18" spans="2:7" ht="15.75" x14ac:dyDescent="0.25">
      <c r="B18" s="2" t="s">
        <v>40</v>
      </c>
      <c r="C18" s="22"/>
      <c r="D18" s="37"/>
      <c r="E18" s="53"/>
    </row>
    <row r="19" spans="2:7" ht="15.75" x14ac:dyDescent="0.25">
      <c r="B19" s="20" t="s">
        <v>39</v>
      </c>
      <c r="C19" s="25">
        <v>32516</v>
      </c>
      <c r="D19" s="51">
        <f t="shared" si="0"/>
        <v>159.39215686274511</v>
      </c>
      <c r="E19" s="53"/>
    </row>
    <row r="20" spans="2:7" ht="15.75" x14ac:dyDescent="0.25">
      <c r="B20" s="32" t="s">
        <v>8</v>
      </c>
      <c r="C20" s="28">
        <f>SUM(C6:C19)</f>
        <v>612000</v>
      </c>
      <c r="D20" s="52">
        <f>C20/204</f>
        <v>3000</v>
      </c>
      <c r="E20" s="19"/>
    </row>
    <row r="21" spans="2:7" ht="16.5" thickBot="1" x14ac:dyDescent="0.3">
      <c r="B21" s="29" t="s">
        <v>14</v>
      </c>
      <c r="C21" s="22"/>
      <c r="D21" s="50"/>
      <c r="E21" s="19"/>
    </row>
    <row r="22" spans="2:7" ht="15.75" x14ac:dyDescent="0.25">
      <c r="B22" s="4" t="s">
        <v>22</v>
      </c>
      <c r="C22" s="22">
        <v>84000</v>
      </c>
      <c r="D22" s="36">
        <f>C22/204</f>
        <v>411.76470588235293</v>
      </c>
      <c r="E22" s="19"/>
    </row>
    <row r="23" spans="2:7" ht="15.75" x14ac:dyDescent="0.25">
      <c r="B23" s="5" t="s">
        <v>23</v>
      </c>
      <c r="C23" s="30"/>
      <c r="D23" s="37"/>
      <c r="E23" s="19"/>
    </row>
    <row r="24" spans="2:7" ht="15.75" x14ac:dyDescent="0.25">
      <c r="B24" s="20" t="s">
        <v>24</v>
      </c>
      <c r="C24" s="31">
        <v>60000</v>
      </c>
      <c r="D24" s="51">
        <f>C24/204</f>
        <v>294.11764705882354</v>
      </c>
      <c r="E24" s="19"/>
    </row>
    <row r="25" spans="2:7" ht="15.75" x14ac:dyDescent="0.25">
      <c r="B25" s="6" t="s">
        <v>25</v>
      </c>
      <c r="C25" s="31">
        <v>60000</v>
      </c>
      <c r="D25" s="51">
        <f>C25/204</f>
        <v>294.11764705882354</v>
      </c>
      <c r="E25" s="19"/>
    </row>
    <row r="26" spans="2:7" ht="15.75" x14ac:dyDescent="0.25">
      <c r="B26" s="32" t="s">
        <v>9</v>
      </c>
      <c r="C26" s="28">
        <f>SUM(C22:C25)</f>
        <v>204000</v>
      </c>
      <c r="D26" s="52">
        <f>C26/204</f>
        <v>1000</v>
      </c>
      <c r="E26" s="19"/>
    </row>
    <row r="27" spans="2:7" ht="15.75" x14ac:dyDescent="0.25">
      <c r="B27" s="26" t="s">
        <v>11</v>
      </c>
      <c r="C27" s="27">
        <f>C20+C26</f>
        <v>816000</v>
      </c>
      <c r="D27" s="52">
        <f>D20+D26</f>
        <v>4000</v>
      </c>
      <c r="E27" s="20"/>
    </row>
    <row r="28" spans="2:7" ht="15.75" x14ac:dyDescent="0.25">
      <c r="B28" s="33"/>
      <c r="C28" s="1"/>
      <c r="D28" s="1"/>
      <c r="E28" s="34"/>
      <c r="F28" s="34"/>
      <c r="G28" s="11"/>
    </row>
    <row r="29" spans="2:7" ht="15.75" x14ac:dyDescent="0.25">
      <c r="B29" s="33"/>
      <c r="C29" s="1"/>
      <c r="D29" s="1"/>
      <c r="E29" s="34"/>
      <c r="F29" s="34"/>
      <c r="G29" s="11"/>
    </row>
    <row r="30" spans="2:7" ht="15.75" x14ac:dyDescent="0.25">
      <c r="B30" s="26" t="s">
        <v>35</v>
      </c>
      <c r="C30" s="26"/>
      <c r="D30" s="1"/>
      <c r="E30" s="35"/>
      <c r="F30" s="35"/>
      <c r="G30" s="11"/>
    </row>
    <row r="31" spans="2:7" ht="15.75" x14ac:dyDescent="0.25">
      <c r="B31" s="2" t="s">
        <v>30</v>
      </c>
      <c r="C31" s="36">
        <v>47702</v>
      </c>
      <c r="D31" s="1"/>
      <c r="E31" s="35"/>
      <c r="F31" s="35"/>
      <c r="G31" s="11"/>
    </row>
    <row r="32" spans="2:7" ht="15.75" x14ac:dyDescent="0.25">
      <c r="B32" s="2" t="s">
        <v>31</v>
      </c>
      <c r="C32" s="37">
        <v>0</v>
      </c>
      <c r="D32" s="1"/>
      <c r="E32" s="35"/>
      <c r="F32" s="35"/>
      <c r="G32" s="11"/>
    </row>
    <row r="33" spans="2:14" ht="15.75" x14ac:dyDescent="0.25">
      <c r="B33" s="2" t="s">
        <v>32</v>
      </c>
      <c r="C33" s="37">
        <v>133257.94</v>
      </c>
      <c r="D33" s="1"/>
      <c r="E33" s="35"/>
      <c r="F33" s="35"/>
      <c r="G33" s="11"/>
    </row>
    <row r="34" spans="2:14" ht="15.75" x14ac:dyDescent="0.25">
      <c r="B34" s="26" t="s">
        <v>27</v>
      </c>
      <c r="C34" s="49">
        <f>SUM(C31:C33)</f>
        <v>180959.94</v>
      </c>
      <c r="D34" s="1"/>
      <c r="E34" s="38"/>
      <c r="F34" s="35"/>
      <c r="G34" s="11"/>
      <c r="L34" s="8"/>
    </row>
    <row r="35" spans="2:14" ht="15.75" x14ac:dyDescent="0.25">
      <c r="B35" s="7"/>
      <c r="C35" s="1"/>
      <c r="D35" s="1"/>
      <c r="E35" s="35"/>
      <c r="F35" s="35"/>
      <c r="G35" s="11"/>
      <c r="L35" s="9"/>
      <c r="M35" s="8"/>
      <c r="N35" s="8"/>
    </row>
    <row r="36" spans="2:14" ht="15.75" x14ac:dyDescent="0.25">
      <c r="B36" s="39" t="s">
        <v>5</v>
      </c>
      <c r="C36" s="39" t="s">
        <v>42</v>
      </c>
      <c r="D36" s="39" t="s">
        <v>6</v>
      </c>
      <c r="E36" s="40"/>
      <c r="F36" s="1"/>
      <c r="G36" s="11"/>
      <c r="L36" s="8"/>
    </row>
    <row r="37" spans="2:14" ht="15.75" x14ac:dyDescent="0.25">
      <c r="B37" s="16"/>
      <c r="C37" s="41" t="s">
        <v>41</v>
      </c>
      <c r="D37" s="41" t="s">
        <v>7</v>
      </c>
      <c r="E37" s="40"/>
      <c r="F37" s="1"/>
      <c r="G37" s="11"/>
    </row>
    <row r="38" spans="2:14" ht="15.75" x14ac:dyDescent="0.25">
      <c r="B38" s="20" t="s">
        <v>1</v>
      </c>
      <c r="C38" s="42">
        <f>D38/204</f>
        <v>3000</v>
      </c>
      <c r="D38" s="43">
        <f>C20</f>
        <v>612000</v>
      </c>
      <c r="E38" s="40"/>
      <c r="F38" s="1"/>
      <c r="G38" s="11"/>
    </row>
    <row r="39" spans="2:14" ht="15.75" x14ac:dyDescent="0.25">
      <c r="B39" s="6" t="s">
        <v>15</v>
      </c>
      <c r="C39" s="42">
        <f>D39/204</f>
        <v>1000</v>
      </c>
      <c r="D39" s="44">
        <f>C26</f>
        <v>204000</v>
      </c>
      <c r="E39" s="40"/>
      <c r="F39" s="1"/>
      <c r="G39" s="11"/>
    </row>
    <row r="40" spans="2:14" ht="15.75" x14ac:dyDescent="0.25">
      <c r="B40" s="45" t="s">
        <v>10</v>
      </c>
      <c r="C40" s="46">
        <f>SUM(C38:C39)</f>
        <v>4000</v>
      </c>
      <c r="D40" s="26">
        <f>SUM(D38:D39)</f>
        <v>816000</v>
      </c>
      <c r="E40" s="40"/>
      <c r="F40" s="1"/>
      <c r="G40" s="11"/>
    </row>
    <row r="41" spans="2:14" ht="15.75" x14ac:dyDescent="0.25">
      <c r="B41" s="2" t="s">
        <v>36</v>
      </c>
      <c r="C41" s="47"/>
      <c r="D41" s="47"/>
      <c r="E41" s="11"/>
      <c r="F41" s="11"/>
      <c r="G41" s="11"/>
    </row>
    <row r="42" spans="2:14" ht="15.75" x14ac:dyDescent="0.25">
      <c r="B42" s="3" t="s">
        <v>16</v>
      </c>
      <c r="C42" s="48">
        <v>25000</v>
      </c>
      <c r="D42" s="48">
        <f>C42*204</f>
        <v>5100000</v>
      </c>
      <c r="E42" s="11"/>
      <c r="F42" s="11"/>
      <c r="G42" s="11"/>
    </row>
    <row r="43" spans="2:14" ht="15.75" x14ac:dyDescent="0.25">
      <c r="B43" s="11"/>
      <c r="C43" s="11"/>
      <c r="D43" s="11"/>
      <c r="E43" s="11"/>
      <c r="F43" s="11"/>
      <c r="G43" s="11"/>
    </row>
    <row r="44" spans="2:14" ht="15.75" x14ac:dyDescent="0.25">
      <c r="B44" s="11"/>
      <c r="C44" s="11"/>
      <c r="D44" s="11"/>
      <c r="E44" s="11"/>
      <c r="F44" s="11"/>
      <c r="G44" s="11"/>
    </row>
    <row r="45" spans="2:14" ht="15.75" x14ac:dyDescent="0.25">
      <c r="B45" s="1"/>
      <c r="C45" s="11"/>
      <c r="D45" s="11"/>
      <c r="E45" s="11"/>
      <c r="F45" s="11"/>
      <c r="G45" s="11"/>
    </row>
    <row r="46" spans="2:14" ht="15.75" x14ac:dyDescent="0.25">
      <c r="B46" s="1"/>
      <c r="C46" s="11"/>
      <c r="D46" s="11"/>
      <c r="E46" s="11"/>
      <c r="F46" s="11"/>
      <c r="G46" s="11"/>
    </row>
    <row r="47" spans="2:14" ht="15.75" x14ac:dyDescent="0.25">
      <c r="B47" s="1"/>
      <c r="C47" s="11"/>
      <c r="D47" s="11"/>
      <c r="E47" s="11"/>
      <c r="F47" s="11"/>
      <c r="G47" s="11"/>
    </row>
    <row r="48" spans="2:14" ht="15.75" x14ac:dyDescent="0.25">
      <c r="B48" s="1"/>
      <c r="C48" s="11"/>
      <c r="D48" s="11"/>
      <c r="E48" s="11"/>
      <c r="F48" s="11"/>
      <c r="G48" s="11"/>
    </row>
    <row r="49" spans="2:7" ht="15.75" x14ac:dyDescent="0.25">
      <c r="B49" s="1"/>
      <c r="C49" s="11"/>
      <c r="D49" s="11"/>
      <c r="E49" s="11"/>
      <c r="F49" s="11"/>
      <c r="G49" s="11"/>
    </row>
    <row r="50" spans="2:7" ht="15.75" x14ac:dyDescent="0.25">
      <c r="B50" s="11"/>
      <c r="C50" s="11"/>
      <c r="D50" s="11"/>
      <c r="E50" s="11"/>
      <c r="F50" s="11"/>
      <c r="G50" s="11"/>
    </row>
    <row r="51" spans="2:7" ht="15.75" x14ac:dyDescent="0.25">
      <c r="B51" s="11"/>
      <c r="C51" s="11"/>
      <c r="D51" s="11"/>
      <c r="E51" s="11"/>
      <c r="F51" s="11"/>
      <c r="G51" s="11"/>
    </row>
    <row r="52" spans="2:7" ht="15.75" x14ac:dyDescent="0.25">
      <c r="B52" s="11"/>
      <c r="C52" s="11"/>
      <c r="D52" s="11"/>
      <c r="E52" s="11"/>
      <c r="F52" s="11"/>
      <c r="G52" s="11"/>
    </row>
    <row r="53" spans="2:7" ht="15.75" x14ac:dyDescent="0.25">
      <c r="B53" s="11"/>
      <c r="C53" s="11"/>
      <c r="D53" s="11"/>
      <c r="E53" s="11"/>
      <c r="F53" s="11"/>
      <c r="G53" s="11"/>
    </row>
    <row r="54" spans="2:7" ht="15.75" x14ac:dyDescent="0.25">
      <c r="B54" s="11"/>
      <c r="C54" s="11"/>
      <c r="D54" s="11"/>
      <c r="E54" s="11"/>
      <c r="F54" s="11"/>
      <c r="G54" s="11"/>
    </row>
    <row r="55" spans="2:7" ht="15.75" x14ac:dyDescent="0.25">
      <c r="B55" s="11"/>
      <c r="C55" s="11"/>
      <c r="D55" s="11"/>
      <c r="E55" s="11"/>
      <c r="F55" s="11"/>
      <c r="G55" s="11"/>
    </row>
    <row r="56" spans="2:7" ht="15.75" x14ac:dyDescent="0.25">
      <c r="B56" s="11"/>
      <c r="C56" s="11"/>
      <c r="D56" s="11"/>
      <c r="E56" s="11"/>
      <c r="F56" s="11"/>
      <c r="G56" s="11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Лист1!OLE_LINK25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2019-04-16T14:34:39Z</cp:lastPrinted>
  <dcterms:created xsi:type="dcterms:W3CDTF">2019-04-09T07:41:49Z</dcterms:created>
  <dcterms:modified xsi:type="dcterms:W3CDTF">2019-04-16T14:34:42Z</dcterms:modified>
</cp:coreProperties>
</file>